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lder.vieira\Desktop\"/>
    </mc:Choice>
  </mc:AlternateContent>
  <xr:revisionPtr revIDLastSave="0" documentId="8_{44B5BAA2-66D3-4823-B65E-C809DA53BE52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Cálculo" sheetId="1" r:id="rId1"/>
  </sheets>
  <definedNames>
    <definedName name="Mês">Cálculo!$I$8</definedName>
    <definedName name="PercentagemLayOff">Cálculo!$I$9</definedName>
    <definedName name="QuebraFaturação">Cálculo!$I$7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J8" i="1" l="1"/>
  <c r="H19" i="1"/>
  <c r="I12" i="1"/>
  <c r="I13" i="1" s="1"/>
  <c r="I14" i="1"/>
  <c r="I15" i="1" s="1"/>
  <c r="I18" i="1" l="1"/>
  <c r="I19" i="1" s="1"/>
  <c r="I20" i="1" s="1"/>
  <c r="I29" i="1"/>
  <c r="I17" i="1"/>
  <c r="I27" i="1" s="1"/>
  <c r="I22" i="1" l="1"/>
  <c r="I23" i="1" l="1"/>
  <c r="I24" i="1" s="1"/>
  <c r="I28" i="1" s="1"/>
  <c r="I26" i="1" s="1"/>
</calcChain>
</file>

<file path=xl/sharedStrings.xml><?xml version="1.0" encoding="utf-8"?>
<sst xmlns="http://schemas.openxmlformats.org/spreadsheetml/2006/main" count="41" uniqueCount="39">
  <si>
    <t>Horas Trabalhadas</t>
  </si>
  <si>
    <t>Redução Taxa TSU Entidade Patronal do COMPLEMENTO</t>
  </si>
  <si>
    <t>Retribuição por dia (venc /30)</t>
  </si>
  <si>
    <t>Duração período</t>
  </si>
  <si>
    <t>Mês</t>
  </si>
  <si>
    <t>Quebra Faturação &gt;= (40 ou 60)</t>
  </si>
  <si>
    <t>RMMG</t>
  </si>
  <si>
    <t>Retribuição normal no período</t>
  </si>
  <si>
    <t>% compensação retributiva</t>
  </si>
  <si>
    <t>Valor do vencimento de horas trabalhadas</t>
  </si>
  <si>
    <t>Valor Horas Trabalhadas + Não Trabalhadas</t>
  </si>
  <si>
    <t>Compensação horas não trabalhadas final</t>
  </si>
  <si>
    <t>SMN Período</t>
  </si>
  <si>
    <t>SMN Período * 3</t>
  </si>
  <si>
    <t>Compensação Horas Não Trabalhadas</t>
  </si>
  <si>
    <t>DADOS</t>
  </si>
  <si>
    <t>Vencimento Mensal Funcionário</t>
  </si>
  <si>
    <t>Restante parte do mês</t>
  </si>
  <si>
    <t>Valor normal do vencimento das horas não trabalhadas</t>
  </si>
  <si>
    <t>CÁLCULOS (por período)</t>
  </si>
  <si>
    <t>Valor das horas não trabalhadas com limite 3 SMN</t>
  </si>
  <si>
    <t>Outubro a Dezembro</t>
  </si>
  <si>
    <t>PREENCHER AQUI</t>
  </si>
  <si>
    <t>SIMULADOR DL 46-A/2020</t>
  </si>
  <si>
    <t>Agosto a Setembro</t>
  </si>
  <si>
    <t>&gt;= 60%</t>
  </si>
  <si>
    <t>&gt;= 40%</t>
  </si>
  <si>
    <t>Quebra Faturação:</t>
  </si>
  <si>
    <t>Redução PNT:</t>
  </si>
  <si>
    <t>Grandes empresas:</t>
  </si>
  <si>
    <t>Micro e PME:</t>
  </si>
  <si>
    <t>&lt;= 40%</t>
  </si>
  <si>
    <t>&lt;= 60%</t>
  </si>
  <si>
    <t>&lt;= 70%</t>
  </si>
  <si>
    <t>&lt;= 50%</t>
  </si>
  <si>
    <t>Tabela de Percentagens (Intervalos válidos)</t>
  </si>
  <si>
    <r>
      <t xml:space="preserve">VENCIMENTO FINAL </t>
    </r>
    <r>
      <rPr>
        <sz val="11"/>
        <color theme="1"/>
        <rFont val="Calibri"/>
        <family val="2"/>
        <scheme val="minor"/>
      </rPr>
      <t>(Sem outras ausências)</t>
    </r>
  </si>
  <si>
    <t>Compensação para salário minímo ou retribuição normal no período se inferior</t>
  </si>
  <si>
    <t>% Redução 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</si>
</sst>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mmm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44" fontId="0" fillId="4" borderId="12" xfId="1" applyFont="1" applyFill="1" applyBorder="1" applyProtection="1">
      <protection locked="0"/>
    </xf>
    <xf numFmtId="44" fontId="0" fillId="4" borderId="13" xfId="1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NumberFormat="1" applyFill="1" applyBorder="1" applyProtection="1">
      <protection locked="0"/>
    </xf>
    <xf numFmtId="9" fontId="0" fillId="4" borderId="14" xfId="0" applyNumberFormat="1" applyFill="1" applyBorder="1" applyProtection="1">
      <protection locked="0"/>
    </xf>
    <xf numFmtId="0" fontId="0" fillId="0" borderId="0" xfId="0" applyProtection="1"/>
    <xf numFmtId="0" fontId="0" fillId="0" borderId="18" xfId="0" applyBorder="1" applyProtection="1"/>
    <xf numFmtId="0" fontId="2" fillId="0" borderId="3" xfId="0" applyFont="1" applyBorder="1" applyProtection="1"/>
    <xf numFmtId="0" fontId="11" fillId="0" borderId="4" xfId="0" applyFont="1" applyBorder="1" applyAlignment="1" applyProtection="1">
      <alignment horizontal="center"/>
    </xf>
    <xf numFmtId="0" fontId="12" fillId="0" borderId="18" xfId="4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indent="2"/>
    </xf>
    <xf numFmtId="0" fontId="13" fillId="0" borderId="18" xfId="4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/>
    </xf>
    <xf numFmtId="164" fontId="8" fillId="0" borderId="18" xfId="4" applyNumberFormat="1" applyFont="1" applyBorder="1" applyAlignment="1" applyProtection="1">
      <alignment horizontal="right"/>
    </xf>
    <xf numFmtId="0" fontId="8" fillId="0" borderId="20" xfId="4" applyFont="1" applyBorder="1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44" fontId="0" fillId="0" borderId="0" xfId="0" applyNumberFormat="1" applyProtection="1"/>
    <xf numFmtId="0" fontId="0" fillId="0" borderId="5" xfId="0" applyBorder="1" applyProtection="1"/>
    <xf numFmtId="0" fontId="0" fillId="0" borderId="6" xfId="0" applyBorder="1" applyProtection="1"/>
    <xf numFmtId="0" fontId="2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 indent="2"/>
    </xf>
    <xf numFmtId="44" fontId="7" fillId="0" borderId="6" xfId="1" applyFont="1" applyBorder="1" applyProtection="1"/>
    <xf numFmtId="44" fontId="0" fillId="0" borderId="6" xfId="0" applyNumberFormat="1" applyBorder="1" applyProtection="1"/>
    <xf numFmtId="0" fontId="8" fillId="0" borderId="0" xfId="0" applyFont="1" applyProtection="1"/>
    <xf numFmtId="0" fontId="8" fillId="0" borderId="5" xfId="0" applyFont="1" applyBorder="1" applyAlignment="1" applyProtection="1">
      <alignment horizontal="left" indent="2"/>
    </xf>
    <xf numFmtId="44" fontId="8" fillId="0" borderId="6" xfId="0" applyNumberFormat="1" applyFont="1" applyBorder="1" applyProtection="1"/>
    <xf numFmtId="0" fontId="4" fillId="0" borderId="0" xfId="0" applyFont="1" applyProtection="1"/>
    <xf numFmtId="10" fontId="0" fillId="0" borderId="6" xfId="2" applyNumberFormat="1" applyFont="1" applyBorder="1" applyProtection="1"/>
    <xf numFmtId="0" fontId="9" fillId="0" borderId="5" xfId="0" applyFont="1" applyBorder="1" applyAlignment="1" applyProtection="1">
      <alignment horizontal="left" indent="2"/>
    </xf>
    <xf numFmtId="44" fontId="9" fillId="0" borderId="6" xfId="0" applyNumberFormat="1" applyFont="1" applyBorder="1" applyProtection="1"/>
    <xf numFmtId="44" fontId="7" fillId="0" borderId="6" xfId="0" applyNumberFormat="1" applyFont="1" applyBorder="1" applyProtection="1"/>
    <xf numFmtId="0" fontId="10" fillId="0" borderId="5" xfId="0" applyFont="1" applyBorder="1" applyAlignment="1" applyProtection="1">
      <alignment horizontal="left" indent="2"/>
    </xf>
    <xf numFmtId="44" fontId="10" fillId="0" borderId="6" xfId="0" applyNumberFormat="1" applyFont="1" applyBorder="1" applyProtection="1"/>
    <xf numFmtId="0" fontId="2" fillId="0" borderId="5" xfId="0" applyFont="1" applyBorder="1" applyProtection="1"/>
    <xf numFmtId="44" fontId="2" fillId="0" borderId="6" xfId="0" applyNumberFormat="1" applyFont="1" applyBorder="1" applyProtection="1"/>
    <xf numFmtId="0" fontId="6" fillId="0" borderId="7" xfId="0" applyFont="1" applyBorder="1" applyAlignment="1" applyProtection="1">
      <alignment horizontal="left" indent="2"/>
    </xf>
    <xf numFmtId="44" fontId="6" fillId="0" borderId="8" xfId="0" applyNumberFormat="1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9" fontId="0" fillId="0" borderId="11" xfId="0" applyNumberFormat="1" applyBorder="1" applyAlignment="1" applyProtection="1">
      <alignment horizontal="center"/>
    </xf>
    <xf numFmtId="9" fontId="0" fillId="0" borderId="22" xfId="0" applyNumberFormat="1" applyBorder="1" applyAlignment="1" applyProtection="1">
      <alignment horizontal="center"/>
    </xf>
    <xf numFmtId="0" fontId="3" fillId="2" borderId="15" xfId="3" applyBorder="1" applyAlignment="1" applyProtection="1">
      <alignment horizontal="center"/>
    </xf>
    <xf numFmtId="0" fontId="3" fillId="2" borderId="16" xfId="3" applyBorder="1" applyAlignment="1" applyProtection="1">
      <alignment horizontal="center"/>
    </xf>
    <xf numFmtId="0" fontId="3" fillId="2" borderId="17" xfId="3" applyBorder="1" applyAlignment="1" applyProtection="1">
      <alignment horizontal="center"/>
    </xf>
    <xf numFmtId="0" fontId="1" fillId="3" borderId="23" xfId="5" applyBorder="1" applyAlignment="1" applyProtection="1">
      <alignment horizontal="center"/>
    </xf>
    <xf numFmtId="0" fontId="1" fillId="3" borderId="2" xfId="5" applyBorder="1" applyAlignment="1" applyProtection="1">
      <alignment horizontal="center"/>
    </xf>
    <xf numFmtId="0" fontId="1" fillId="3" borderId="24" xfId="5" applyBorder="1" applyAlignment="1" applyProtection="1">
      <alignment horizontal="center"/>
    </xf>
    <xf numFmtId="9" fontId="0" fillId="0" borderId="21" xfId="0" applyNumberForma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</cellXfs>
  <cellStyles count="6">
    <cellStyle name="20% - Accent5" xfId="5" builtinId="46"/>
    <cellStyle name="Currency" xfId="1" builtinId="4"/>
    <cellStyle name="Explanatory Text" xfId="4" builtinId="53"/>
    <cellStyle name="Neutral" xfId="3" builtinId="28"/>
    <cellStyle name="Normal" xfId="0" builtinId="0"/>
    <cellStyle name="Percent" xfId="2" builtinId="5"/>
  </cellStyles>
  <dxfs count="1">
    <dxf>
      <font>
        <color rgb="FFC00000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9"/>
  <sheetViews>
    <sheetView tabSelected="1" zoomScale="115" zoomScaleNormal="115" workbookViewId="0">
      <selection activeCell="I8" sqref="I8"/>
    </sheetView>
  </sheetViews>
  <sheetFormatPr defaultRowHeight="15" x14ac:dyDescent="0.25"/>
  <cols>
    <col min="1" max="1" width="4.140625" style="6" customWidth="1"/>
    <col min="2" max="2" width="18.140625" style="6" bestFit="1" customWidth="1"/>
    <col min="3" max="6" width="11.85546875" style="6" customWidth="1"/>
    <col min="7" max="7" width="5" style="6" customWidth="1"/>
    <col min="8" max="8" width="73.42578125" style="6" customWidth="1"/>
    <col min="9" max="9" width="16.42578125" style="6" customWidth="1"/>
    <col min="10" max="10" width="11.5703125" style="6" customWidth="1"/>
    <col min="11" max="16384" width="9.140625" style="6"/>
  </cols>
  <sheetData>
    <row r="1" spans="1:10" ht="15.75" thickBot="1" x14ac:dyDescent="0.3"/>
    <row r="2" spans="1:10" ht="15.75" thickBot="1" x14ac:dyDescent="0.3">
      <c r="B2" s="45" t="s">
        <v>35</v>
      </c>
      <c r="C2" s="46"/>
      <c r="D2" s="46"/>
      <c r="E2" s="46"/>
      <c r="F2" s="47"/>
      <c r="H2" s="41" t="s">
        <v>23</v>
      </c>
      <c r="I2" s="42"/>
    </row>
    <row r="3" spans="1:10" x14ac:dyDescent="0.25">
      <c r="B3" s="7"/>
      <c r="C3" s="53" t="s">
        <v>24</v>
      </c>
      <c r="D3" s="53"/>
      <c r="E3" s="53" t="s">
        <v>21</v>
      </c>
      <c r="F3" s="54"/>
      <c r="H3" s="8" t="s">
        <v>15</v>
      </c>
      <c r="I3" s="9" t="s">
        <v>22</v>
      </c>
    </row>
    <row r="4" spans="1:10" x14ac:dyDescent="0.25">
      <c r="B4" s="10" t="s">
        <v>27</v>
      </c>
      <c r="C4" s="11" t="s">
        <v>26</v>
      </c>
      <c r="D4" s="11" t="s">
        <v>25</v>
      </c>
      <c r="E4" s="11" t="s">
        <v>26</v>
      </c>
      <c r="F4" s="12" t="s">
        <v>25</v>
      </c>
      <c r="H4" s="13" t="s">
        <v>6</v>
      </c>
      <c r="I4" s="1">
        <v>635</v>
      </c>
    </row>
    <row r="5" spans="1:10" x14ac:dyDescent="0.25">
      <c r="B5" s="14" t="s">
        <v>28</v>
      </c>
      <c r="C5" s="15" t="s">
        <v>34</v>
      </c>
      <c r="D5" s="15" t="s">
        <v>33</v>
      </c>
      <c r="E5" s="15" t="s">
        <v>31</v>
      </c>
      <c r="F5" s="16" t="s">
        <v>32</v>
      </c>
      <c r="H5" s="13" t="s">
        <v>16</v>
      </c>
      <c r="I5" s="2">
        <v>635</v>
      </c>
    </row>
    <row r="6" spans="1:10" x14ac:dyDescent="0.25">
      <c r="B6" s="48" t="s">
        <v>1</v>
      </c>
      <c r="C6" s="49"/>
      <c r="D6" s="49"/>
      <c r="E6" s="49"/>
      <c r="F6" s="50"/>
      <c r="H6" s="13" t="s">
        <v>3</v>
      </c>
      <c r="I6" s="3">
        <v>15</v>
      </c>
    </row>
    <row r="7" spans="1:10" x14ac:dyDescent="0.25">
      <c r="B7" s="17" t="s">
        <v>30</v>
      </c>
      <c r="C7" s="55">
        <v>1</v>
      </c>
      <c r="D7" s="53"/>
      <c r="E7" s="55">
        <v>0.5</v>
      </c>
      <c r="F7" s="54"/>
      <c r="H7" s="13" t="s">
        <v>5</v>
      </c>
      <c r="I7" s="4">
        <v>40</v>
      </c>
    </row>
    <row r="8" spans="1:10" ht="15.75" thickBot="1" x14ac:dyDescent="0.3">
      <c r="B8" s="18" t="s">
        <v>29</v>
      </c>
      <c r="C8" s="51">
        <v>0.5</v>
      </c>
      <c r="D8" s="52"/>
      <c r="E8" s="43">
        <v>0</v>
      </c>
      <c r="F8" s="44"/>
      <c r="H8" s="13" t="s">
        <v>4</v>
      </c>
      <c r="I8" s="4">
        <v>8</v>
      </c>
      <c r="J8" s="19">
        <f>DATE(2020,I8,1)</f>
        <v>44044</v>
      </c>
    </row>
    <row r="9" spans="1:10" x14ac:dyDescent="0.25">
      <c r="H9" s="13" t="s">
        <v>38</v>
      </c>
      <c r="I9" s="5">
        <v>0.4</v>
      </c>
    </row>
    <row r="10" spans="1:10" x14ac:dyDescent="0.25">
      <c r="D10" s="20"/>
      <c r="H10" s="21"/>
      <c r="I10" s="22"/>
    </row>
    <row r="11" spans="1:10" x14ac:dyDescent="0.25">
      <c r="H11" s="23" t="s">
        <v>19</v>
      </c>
      <c r="I11" s="22"/>
    </row>
    <row r="12" spans="1:10" x14ac:dyDescent="0.25">
      <c r="H12" s="24" t="s">
        <v>12</v>
      </c>
      <c r="I12" s="25">
        <f>I4/30*I6</f>
        <v>317.5</v>
      </c>
    </row>
    <row r="13" spans="1:10" x14ac:dyDescent="0.25">
      <c r="H13" s="24" t="s">
        <v>13</v>
      </c>
      <c r="I13" s="25">
        <f>I12*3</f>
        <v>952.5</v>
      </c>
    </row>
    <row r="14" spans="1:10" x14ac:dyDescent="0.25">
      <c r="H14" s="13" t="s">
        <v>2</v>
      </c>
      <c r="I14" s="26">
        <f>I5/30</f>
        <v>21.166666666666668</v>
      </c>
    </row>
    <row r="15" spans="1:10" x14ac:dyDescent="0.25">
      <c r="B15" s="27"/>
      <c r="H15" s="28" t="s">
        <v>7</v>
      </c>
      <c r="I15" s="29">
        <f>I14*I6</f>
        <v>317.5</v>
      </c>
    </row>
    <row r="16" spans="1:10" x14ac:dyDescent="0.25">
      <c r="A16" s="27"/>
      <c r="B16" s="30"/>
      <c r="H16" s="13" t="s">
        <v>8</v>
      </c>
      <c r="I16" s="31">
        <f>IF(I8&lt;=9,2/3,4/5)</f>
        <v>0.66666666666666663</v>
      </c>
    </row>
    <row r="17" spans="1:9" x14ac:dyDescent="0.25">
      <c r="A17" s="30"/>
      <c r="H17" s="32" t="s">
        <v>9</v>
      </c>
      <c r="I17" s="33">
        <f>I14*(1-I9)*I6</f>
        <v>190.50000000000003</v>
      </c>
    </row>
    <row r="18" spans="1:9" x14ac:dyDescent="0.25">
      <c r="H18" s="24" t="s">
        <v>18</v>
      </c>
      <c r="I18" s="34">
        <f>I14*I9*I6</f>
        <v>127</v>
      </c>
    </row>
    <row r="19" spans="1:9" x14ac:dyDescent="0.25">
      <c r="H19" s="13" t="str">
        <f>CONCATENATE("Valor correspondente ",  ROUND(I16,4) * 100,"% das horas não trabalhadas")</f>
        <v>Valor correspondente 66,67% das horas não trabalhadas</v>
      </c>
      <c r="I19" s="26">
        <f>I18*I16</f>
        <v>84.666666666666657</v>
      </c>
    </row>
    <row r="20" spans="1:9" x14ac:dyDescent="0.25">
      <c r="H20" s="13" t="s">
        <v>20</v>
      </c>
      <c r="I20" s="26">
        <f>MIN(I19,I13)</f>
        <v>84.666666666666657</v>
      </c>
    </row>
    <row r="21" spans="1:9" x14ac:dyDescent="0.25">
      <c r="H21" s="21"/>
      <c r="I21" s="22"/>
    </row>
    <row r="22" spans="1:9" x14ac:dyDescent="0.25">
      <c r="H22" s="13" t="s">
        <v>10</v>
      </c>
      <c r="I22" s="26">
        <f>I20+I17</f>
        <v>275.16666666666669</v>
      </c>
    </row>
    <row r="23" spans="1:9" x14ac:dyDescent="0.25">
      <c r="H23" s="13" t="s">
        <v>37</v>
      </c>
      <c r="I23" s="26">
        <f>MAX(MIN(I12,I15)-I22,0)</f>
        <v>42.333333333333314</v>
      </c>
    </row>
    <row r="24" spans="1:9" x14ac:dyDescent="0.25">
      <c r="H24" s="35" t="s">
        <v>11</v>
      </c>
      <c r="I24" s="36">
        <f>I23+I20</f>
        <v>126.99999999999997</v>
      </c>
    </row>
    <row r="25" spans="1:9" x14ac:dyDescent="0.25">
      <c r="H25" s="21"/>
      <c r="I25" s="22"/>
    </row>
    <row r="26" spans="1:9" x14ac:dyDescent="0.25">
      <c r="H26" s="37" t="s">
        <v>36</v>
      </c>
      <c r="I26" s="38">
        <f>SUM(I27:I29)</f>
        <v>635</v>
      </c>
    </row>
    <row r="27" spans="1:9" x14ac:dyDescent="0.25">
      <c r="H27" s="13" t="s">
        <v>0</v>
      </c>
      <c r="I27" s="26">
        <f>I17</f>
        <v>190.50000000000003</v>
      </c>
    </row>
    <row r="28" spans="1:9" x14ac:dyDescent="0.25">
      <c r="H28" s="13" t="s">
        <v>14</v>
      </c>
      <c r="I28" s="26">
        <f>I24</f>
        <v>126.99999999999997</v>
      </c>
    </row>
    <row r="29" spans="1:9" ht="15.75" thickBot="1" x14ac:dyDescent="0.3">
      <c r="H29" s="39" t="s">
        <v>17</v>
      </c>
      <c r="I29" s="40">
        <f>(30-I6)*I14</f>
        <v>317.5</v>
      </c>
    </row>
  </sheetData>
  <sheetProtection sheet="1" objects="1" scenarios="1"/>
  <mergeCells count="9">
    <mergeCell ref="H2:I2"/>
    <mergeCell ref="E8:F8"/>
    <mergeCell ref="B2:F2"/>
    <mergeCell ref="B6:F6"/>
    <mergeCell ref="C8:D8"/>
    <mergeCell ref="C3:D3"/>
    <mergeCell ref="E3:F3"/>
    <mergeCell ref="C7:D7"/>
    <mergeCell ref="E7:F7"/>
  </mergeCells>
  <conditionalFormatting sqref="A16 B15">
    <cfRule type="expression" dxfId="0" priority="2">
      <formula>ISNUMBER(A15)= FALSE</formula>
    </cfRule>
  </conditionalFormatting>
  <dataValidations count="6">
    <dataValidation type="list" allowBlank="1" showInputMessage="1" showErrorMessage="1" errorTitle="Erro" error="Valores válidos são 40 e 60" promptTitle="Quebra Faturação" prompt="Indique 40 ou 60 conforme a percentagem que ocorreu" sqref="I7" xr:uid="{A0B497B1-A130-45A1-90BB-D3C1DE720AAC}">
      <formula1>"40,60"</formula1>
    </dataValidation>
    <dataValidation type="list" showInputMessage="1" showErrorMessage="1" errorTitle="Erro" error="Só são válidos meses entre Agosto(8) e Dezembro (12)" promptTitle="Mês" prompt="Indique o mês entre Agosto e Dezembro" sqref="I8" xr:uid="{4B32A90F-EBD0-4C80-B8DF-329873607CB3}">
      <formula1>"8,9,10,11,12"</formula1>
    </dataValidation>
    <dataValidation type="list" allowBlank="1" showInputMessage="1" showErrorMessage="1" error="Indique um valor válido" promptTitle="RMMG" prompt="Valor do salário minímo nacional:_x000a_Continente: 635_x000a_Açores: 666,75_x000a_Madeira 650,88" sqref="I4" xr:uid="{E80AEC70-EA89-4537-B0ED-FF2FBBFC6136}">
      <mc:AlternateContent xmlns:x12ac="http://schemas.microsoft.com/office/spreadsheetml/2011/1/ac" xmlns:mc="http://schemas.openxmlformats.org/markup-compatibility/2006">
        <mc:Choice Requires="x12ac">
          <x12ac:list>635,"666,75","650,88"</x12ac:list>
        </mc:Choice>
        <mc:Fallback>
          <formula1>"635,666,75,650,88"</formula1>
        </mc:Fallback>
      </mc:AlternateContent>
    </dataValidation>
    <dataValidation allowBlank="1" showInputMessage="1" promptTitle="Vencimento Mensal" prompt="Indicar o valor de remunerações mensais a considerar" sqref="I5" xr:uid="{DDEF351C-AD2E-4FA2-A8B7-FBEBC94743B4}"/>
    <dataValidation type="whole" showInputMessage="1" showErrorMessage="1" errorTitle="Erro" error="Indicar valor entre 1 e 30" promptTitle="Duração" prompt="Duração em dias do período do apoio num máximo de 30 dias." sqref="I6" xr:uid="{E69B5E1A-B9A9-4C5E-AC88-E160D030C909}">
      <formula1>1</formula1>
      <formula2>30</formula2>
    </dataValidation>
    <dataValidation allowBlank="1" showInputMessage="1" showErrorMessage="1" promptTitle="% Layoff" prompt="Indique a percentagem de layoff conforme reportada" sqref="I9" xr:uid="{6CD84B07-D308-4846-BBD8-D05F41D4576F}"/>
  </dataValidation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Cálculo</vt:lpstr>
      <vt:lpstr>Mês</vt:lpstr>
      <vt:lpstr>PercentagemLayOff</vt:lpstr>
      <vt:lpstr>QuebraFaturação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Antunes</dc:creator>
  <cp:lastModifiedBy>Helder Vieira</cp:lastModifiedBy>
  <dcterms:created xsi:type="dcterms:W3CDTF">2020-07-28T13:49:40Z</dcterms:created>
  <dcterms:modified xsi:type="dcterms:W3CDTF">2020-08-10T10:32:44Z</dcterms:modified>
</cp:coreProperties>
</file>